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Docs\ЕСЭ-ГГ\Департамент по капитальному строительству\! Проект Сегозерская ГЭС\Договора\Проекты договоров\Проект договора (видеонаблюдение)\Техническое задание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Лист1!$A$1:$G$61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1" l="1"/>
  <c r="I60" i="1"/>
  <c r="I57" i="1"/>
  <c r="I56" i="1"/>
  <c r="I55" i="1"/>
  <c r="I54" i="1"/>
  <c r="I53" i="1"/>
  <c r="I52" i="1"/>
  <c r="H21" i="1"/>
  <c r="H15" i="1"/>
  <c r="H4" i="1"/>
  <c r="H23" i="1" l="1"/>
  <c r="I62" i="1"/>
</calcChain>
</file>

<file path=xl/sharedStrings.xml><?xml version="1.0" encoding="utf-8"?>
<sst xmlns="http://schemas.openxmlformats.org/spreadsheetml/2006/main" count="223" uniqueCount="138">
  <si>
    <t>начало</t>
  </si>
  <si>
    <t>конец</t>
  </si>
  <si>
    <t>кабель, провод</t>
  </si>
  <si>
    <t>марка</t>
  </si>
  <si>
    <t>кол-во, число жил и сечение</t>
  </si>
  <si>
    <t>СПЕЦЛАН U/UTP Cat 5e Zh нг(А)-HF</t>
  </si>
  <si>
    <t>4х2х0,52</t>
  </si>
  <si>
    <t>Кабельный журнал</t>
  </si>
  <si>
    <t>Кабели оптоволоконной сети</t>
  </si>
  <si>
    <t>Кабель питающей сети 220 В</t>
  </si>
  <si>
    <t xml:space="preserve"> Hyperline</t>
  </si>
  <si>
    <t>Hyperline</t>
  </si>
  <si>
    <t>ABB</t>
  </si>
  <si>
    <t>Vimcom</t>
  </si>
  <si>
    <t xml:space="preserve">PC-SM-3.0-SC/UPC-SC/UPC-0.5 </t>
  </si>
  <si>
    <t xml:space="preserve">TBSF-13-3-12gSC-3i 1310 </t>
  </si>
  <si>
    <t xml:space="preserve">TBSF-15-3-12gSC-3i 1550 </t>
  </si>
  <si>
    <t>Шкаф</t>
  </si>
  <si>
    <t xml:space="preserve"> TFortis CrossBox-1 </t>
  </si>
  <si>
    <t xml:space="preserve">TFortis </t>
  </si>
  <si>
    <t xml:space="preserve"> TFortis PSW-2G4F </t>
  </si>
  <si>
    <t xml:space="preserve">2CDS251001R0044 </t>
  </si>
  <si>
    <t>TDM</t>
  </si>
  <si>
    <t xml:space="preserve">FA-P11Z-SC/SC-N/BK-BL </t>
  </si>
  <si>
    <t>FO-FFSPS-40</t>
  </si>
  <si>
    <t xml:space="preserve">FPT-B9-9-SC/UR-1M-LSZH-YL </t>
  </si>
  <si>
    <t>Оборудование видеонаблюдения</t>
  </si>
  <si>
    <t xml:space="preserve">IPкамера </t>
  </si>
  <si>
    <t>SV3210RZ</t>
  </si>
  <si>
    <t xml:space="preserve"> BEWARD </t>
  </si>
  <si>
    <t>Монтажная коробка (для камер SV3210RZ)</t>
  </si>
  <si>
    <t>HB-134-R8</t>
  </si>
  <si>
    <t>шт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</si>
  <si>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</si>
  <si>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</si>
  <si>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</si>
  <si>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</si>
  <si>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</si>
  <si>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</si>
  <si>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</si>
  <si>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</si>
  <si>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</si>
  <si>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</si>
  <si>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 xml:space="preserve"> PoE-коммутатор</t>
  </si>
  <si>
    <t xml:space="preserve">выключатель автоматический 4А, хар.С, 1Р, S201С4 </t>
  </si>
  <si>
    <t xml:space="preserve"> шина N "ноль" в комбинированном DIN-изоляторе типа </t>
  </si>
  <si>
    <t xml:space="preserve">Проходной адаптер SC/UPC-SC/UPC </t>
  </si>
  <si>
    <t xml:space="preserve"> патч-корд волоконно-оптический SM 9/125 (OS2), SC/UPC-SC/UPC, 3,0 мм, simplex, 0,5 м</t>
  </si>
  <si>
    <t xml:space="preserve">Гильза КЗДС </t>
  </si>
  <si>
    <t xml:space="preserve"> Пигтейл волоконно-оптическийSM 9/125 (OS2), SC/UPC, 1 м, LSZH </t>
  </si>
  <si>
    <t xml:space="preserve"> Оптический модуль SFP модуль одноволоконный WDM,1.25 Гб/с, 3 км, 1310 нм, SC </t>
  </si>
  <si>
    <t xml:space="preserve"> оптический модуль SFP модуль одноволоконный WDM,1.25 Гб/с, 3 км, 1550 нм, SC </t>
  </si>
  <si>
    <t>2</t>
  </si>
  <si>
    <t>запустили</t>
  </si>
  <si>
    <t>артикул 60399569</t>
  </si>
  <si>
    <t>вычислительна техника/оборудование сетевое</t>
  </si>
  <si>
    <t>HT-275B</t>
  </si>
  <si>
    <t>Кронштейн для крепления видеокамер на опору</t>
  </si>
  <si>
    <t>Термошкаф управления (ТШУ):</t>
  </si>
  <si>
    <t xml:space="preserve">Разъем для кабеля RJ45 UTP кат.5е </t>
  </si>
  <si>
    <t>длина, метров</t>
  </si>
  <si>
    <t>Термошкаф управления (ТШУ-1)</t>
  </si>
  <si>
    <t>AS.1.1</t>
  </si>
  <si>
    <t>AS.1.2</t>
  </si>
  <si>
    <t>AS.1.3</t>
  </si>
  <si>
    <t>AS.1.4</t>
  </si>
  <si>
    <t>Термошкаф управления (ТШУ-2)</t>
  </si>
  <si>
    <t>AS.2.1</t>
  </si>
  <si>
    <t>AS.2.2</t>
  </si>
  <si>
    <t>AS.2.3</t>
  </si>
  <si>
    <t>Термошкаф управления (ТШУ-3)</t>
  </si>
  <si>
    <t>AS.3.1</t>
  </si>
  <si>
    <t>AS.3.2</t>
  </si>
  <si>
    <t>AS.3.3</t>
  </si>
  <si>
    <t>Шкаф видеонаблюдения существующий</t>
  </si>
  <si>
    <t>Материалы для прокладки кабельных линий</t>
  </si>
  <si>
    <t xml:space="preserve">Лента бандажная IL 204
</t>
  </si>
  <si>
    <t xml:space="preserve">Бугели для бандажной ленты NB 20.
</t>
  </si>
  <si>
    <t>100 шт.</t>
  </si>
  <si>
    <t>8 шт.</t>
  </si>
  <si>
    <t>4 шт.</t>
  </si>
  <si>
    <t>Материалы установки видеокамер</t>
  </si>
  <si>
    <t>1 уп.</t>
  </si>
  <si>
    <t>20 шт.</t>
  </si>
  <si>
    <t>2.1</t>
  </si>
  <si>
    <t>2.2</t>
  </si>
  <si>
    <t>2.3</t>
  </si>
  <si>
    <t>2.4</t>
  </si>
  <si>
    <t>1</t>
  </si>
  <si>
    <t>3</t>
  </si>
  <si>
    <t>4</t>
  </si>
  <si>
    <t>5</t>
  </si>
  <si>
    <t>6</t>
  </si>
  <si>
    <t>7</t>
  </si>
  <si>
    <t xml:space="preserve">FO-SST-OUT-9S-4-PE-BK </t>
  </si>
  <si>
    <t>КТП</t>
  </si>
  <si>
    <t>2 уп.</t>
  </si>
  <si>
    <t>Зажим анкерный PA-05</t>
  </si>
  <si>
    <t>Узел крепления натяжной УК-Н-01</t>
  </si>
  <si>
    <t>Талреп кольцо-кольцо Т-30-01</t>
  </si>
  <si>
    <t>Скоба СК-7-1а</t>
  </si>
  <si>
    <t>Материалы для прокладки силового кабеля</t>
  </si>
  <si>
    <t>Материалы для прокладки оптического кабеля</t>
  </si>
  <si>
    <t>8</t>
  </si>
  <si>
    <t>9</t>
  </si>
  <si>
    <t>10</t>
  </si>
  <si>
    <t>11</t>
  </si>
  <si>
    <t>12</t>
  </si>
  <si>
    <t>ОК.1</t>
  </si>
  <si>
    <t>ОК.2</t>
  </si>
  <si>
    <t>ОК.3</t>
  </si>
  <si>
    <t>ТШУ.220.1</t>
  </si>
  <si>
    <t>ТШУ.220.2</t>
  </si>
  <si>
    <t>ТШУ.220.3</t>
  </si>
  <si>
    <t>Бугели для бандажной ленты NB 20.</t>
  </si>
  <si>
    <t>Лента бандажная IL 204</t>
  </si>
  <si>
    <t>Термошкаф управления (ТШУ-4)</t>
  </si>
  <si>
    <t>ОК.4</t>
  </si>
  <si>
    <t>Шкаф телекоммуникационный серверный</t>
  </si>
  <si>
    <t xml:space="preserve">СИП-4 </t>
  </si>
  <si>
    <t>2х16</t>
  </si>
  <si>
    <t>ТШУ.220.4</t>
  </si>
  <si>
    <t>ТШУ.220.5</t>
  </si>
  <si>
    <t>12 шт.</t>
  </si>
  <si>
    <t>6 шт.</t>
  </si>
  <si>
    <t>Подключение термошкафа управления (ТШУ-1)</t>
  </si>
  <si>
    <t>Подключение термошкафа управления (ТШУ-2)</t>
  </si>
  <si>
    <t>Подключение термошкафа управления (ТШУ-3)</t>
  </si>
  <si>
    <t>Подключение термошкафа управления (ТШУ-4)</t>
  </si>
  <si>
    <t>ВВГ-ХЛ</t>
  </si>
  <si>
    <t>2х1,5</t>
  </si>
  <si>
    <t>Зажим прокалывающий ответвительный ЗПО 16-95/1,5-10</t>
  </si>
  <si>
    <t>Зажим прокалывающий ответвительный ЗПО 16-95/4-35 (10)</t>
  </si>
  <si>
    <t>Комплект промежуточной подвески ES 54-14 P</t>
  </si>
  <si>
    <t>Анкерный клиновой зажим РА 1000 Р</t>
  </si>
  <si>
    <t>13</t>
  </si>
  <si>
    <t>50 шт.</t>
  </si>
  <si>
    <t>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</si>
</sst>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/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/>
    <xf numFmtId="0" fontId="0" fillId="0" borderId="5" xfId="0" applyFill="1" applyBorder="1"/>
    <xf numFmtId="49" fontId="0" fillId="0" borderId="6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12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 wrapText="1"/>
    </xf>
    <xf numFmtId="0" fontId="0" fillId="2" borderId="9" xfId="0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49" fontId="0" fillId="2" borderId="16" xfId="0" applyNumberFormat="1" applyFill="1" applyBorder="1" applyAlignment="1">
      <alignment horizontal="center" vertical="center"/>
    </xf>
    <xf numFmtId="0" fontId="0" fillId="2" borderId="17" xfId="0" applyFill="1" applyBorder="1"/>
    <xf numFmtId="0" fontId="0" fillId="2" borderId="18" xfId="0" applyFill="1" applyBorder="1"/>
    <xf numFmtId="49" fontId="0" fillId="2" borderId="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0" fillId="2" borderId="4" xfId="0" applyFill="1" applyBorder="1"/>
    <xf numFmtId="0" fontId="0" fillId="2" borderId="15" xfId="0" applyFill="1" applyBorder="1" applyAlignment="1">
      <alignment horizontal="center" vertical="center"/>
    </xf>
    <xf numFmtId="0" fontId="0" fillId="2" borderId="1" xfId="0" applyFill="1" applyBorder="1"/>
    <xf numFmtId="0" fontId="0" fillId="2" borderId="14" xfId="0" applyFill="1" applyBorder="1" applyAlignment="1">
      <alignment horizontal="center" vertical="center"/>
    </xf>
    <xf numFmtId="0" fontId="0" fillId="2" borderId="9" xfId="0" applyFill="1" applyBorder="1"/>
    <xf numFmtId="49" fontId="0" fillId="2" borderId="19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wrapText="1"/>
    </xf>
    <xf numFmtId="0" fontId="0" fillId="2" borderId="2" xfId="0" applyFill="1" applyBorder="1"/>
    <xf numFmtId="0" fontId="0" fillId="2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/>
    </xf>
    <xf numFmtId="0" fontId="2" fillId="3" borderId="12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17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workbookViewId="0">
      <selection activeCell="B70" sqref="B70"/>
    </sheetView>
  </sheetViews>
  <sheetFormatPr defaultRowHeight="14.4" x14ac:dyDescent="0.3"/>
  <cols>
    <col min="1" max="1" width="11.44140625" style="2" customWidth="1"/>
    <col min="2" max="2" width="47.109375" style="1" customWidth="1"/>
    <col min="3" max="3" width="24.88671875" customWidth="1"/>
    <col min="4" max="4" width="21.6640625" customWidth="1"/>
    <col min="5" max="5" width="27" customWidth="1"/>
    <col min="7" max="7" width="12.44140625" customWidth="1"/>
    <col min="8" max="9" width="0" hidden="1" customWidth="1"/>
    <col min="11" max="11" width="0" hidden="1" customWidth="1"/>
  </cols>
  <sheetData>
    <row r="1" spans="1:9" ht="15.6" x14ac:dyDescent="0.3">
      <c r="A1" s="77" t="s">
        <v>7</v>
      </c>
      <c r="B1" s="77"/>
      <c r="C1" s="77"/>
      <c r="D1" s="77"/>
      <c r="E1" s="77"/>
      <c r="F1" s="77"/>
    </row>
    <row r="2" spans="1:9" x14ac:dyDescent="0.3">
      <c r="A2" s="78"/>
      <c r="B2" s="82" t="s">
        <v>0</v>
      </c>
      <c r="C2" s="83" t="s">
        <v>1</v>
      </c>
      <c r="D2" s="84" t="s">
        <v>2</v>
      </c>
      <c r="E2" s="84"/>
      <c r="F2" s="84"/>
    </row>
    <row r="3" spans="1:9" ht="29.4" thickBot="1" x14ac:dyDescent="0.35">
      <c r="A3" s="12"/>
      <c r="B3" s="22"/>
      <c r="C3" s="23"/>
      <c r="D3" s="13" t="s">
        <v>3</v>
      </c>
      <c r="E3" s="13" t="s">
        <v>4</v>
      </c>
      <c r="F3" s="24" t="s">
        <v>60</v>
      </c>
    </row>
    <row r="4" spans="1:9" ht="28.8" x14ac:dyDescent="0.3">
      <c r="A4" s="14"/>
      <c r="B4" s="25" t="s">
        <v>61</v>
      </c>
      <c r="C4" s="26" t="s">
        <v>62</v>
      </c>
      <c r="D4" s="26" t="s">
        <v>5</v>
      </c>
      <c r="E4" s="27" t="s">
        <v>6</v>
      </c>
      <c r="F4" s="28">
        <v>5</v>
      </c>
      <c r="H4">
        <f>54/1000*109</f>
        <v>5.8860000000000001</v>
      </c>
      <c r="I4" t="s">
        <v>53</v>
      </c>
    </row>
    <row r="5" spans="1:9" ht="28.8" x14ac:dyDescent="0.3">
      <c r="A5" s="17"/>
      <c r="B5" s="6" t="s">
        <v>61</v>
      </c>
      <c r="C5" s="5" t="s">
        <v>63</v>
      </c>
      <c r="D5" s="5" t="s">
        <v>5</v>
      </c>
      <c r="E5" s="4" t="s">
        <v>6</v>
      </c>
      <c r="F5" s="29">
        <v>5</v>
      </c>
    </row>
    <row r="6" spans="1:9" ht="28.8" x14ac:dyDescent="0.3">
      <c r="A6" s="17"/>
      <c r="B6" s="6" t="s">
        <v>61</v>
      </c>
      <c r="C6" s="5" t="s">
        <v>64</v>
      </c>
      <c r="D6" s="5" t="s">
        <v>5</v>
      </c>
      <c r="E6" s="4" t="s">
        <v>6</v>
      </c>
      <c r="F6" s="29">
        <v>5</v>
      </c>
    </row>
    <row r="7" spans="1:9" ht="28.8" x14ac:dyDescent="0.3">
      <c r="A7" s="17"/>
      <c r="B7" s="6" t="s">
        <v>61</v>
      </c>
      <c r="C7" s="5" t="s">
        <v>65</v>
      </c>
      <c r="D7" s="5" t="s">
        <v>5</v>
      </c>
      <c r="E7" s="4" t="s">
        <v>6</v>
      </c>
      <c r="F7" s="29">
        <v>5</v>
      </c>
    </row>
    <row r="8" spans="1:9" ht="28.8" x14ac:dyDescent="0.3">
      <c r="A8" s="17"/>
      <c r="B8" s="6" t="s">
        <v>66</v>
      </c>
      <c r="C8" s="5" t="s">
        <v>67</v>
      </c>
      <c r="D8" s="5" t="s">
        <v>5</v>
      </c>
      <c r="E8" s="4" t="s">
        <v>6</v>
      </c>
      <c r="F8" s="29">
        <v>5</v>
      </c>
    </row>
    <row r="9" spans="1:9" ht="28.8" x14ac:dyDescent="0.3">
      <c r="A9" s="17"/>
      <c r="B9" s="6" t="s">
        <v>66</v>
      </c>
      <c r="C9" s="5" t="s">
        <v>68</v>
      </c>
      <c r="D9" s="5" t="s">
        <v>5</v>
      </c>
      <c r="E9" s="4" t="s">
        <v>6</v>
      </c>
      <c r="F9" s="29">
        <v>5</v>
      </c>
    </row>
    <row r="10" spans="1:9" ht="28.8" x14ac:dyDescent="0.3">
      <c r="A10" s="17"/>
      <c r="B10" s="6" t="s">
        <v>66</v>
      </c>
      <c r="C10" s="5" t="s">
        <v>69</v>
      </c>
      <c r="D10" s="5" t="s">
        <v>5</v>
      </c>
      <c r="E10" s="4" t="s">
        <v>6</v>
      </c>
      <c r="F10" s="29">
        <v>5</v>
      </c>
    </row>
    <row r="11" spans="1:9" ht="28.8" x14ac:dyDescent="0.3">
      <c r="A11" s="17"/>
      <c r="B11" s="6" t="s">
        <v>70</v>
      </c>
      <c r="C11" s="5" t="s">
        <v>71</v>
      </c>
      <c r="D11" s="5" t="s">
        <v>5</v>
      </c>
      <c r="E11" s="4" t="s">
        <v>6</v>
      </c>
      <c r="F11" s="29">
        <v>5</v>
      </c>
    </row>
    <row r="12" spans="1:9" ht="28.8" x14ac:dyDescent="0.3">
      <c r="A12" s="17"/>
      <c r="B12" s="6" t="s">
        <v>70</v>
      </c>
      <c r="C12" s="5" t="s">
        <v>72</v>
      </c>
      <c r="D12" s="5" t="s">
        <v>5</v>
      </c>
      <c r="E12" s="4" t="s">
        <v>6</v>
      </c>
      <c r="F12" s="29">
        <v>5</v>
      </c>
    </row>
    <row r="13" spans="1:9" ht="29.4" thickBot="1" x14ac:dyDescent="0.35">
      <c r="A13" s="18"/>
      <c r="B13" s="20" t="s">
        <v>70</v>
      </c>
      <c r="C13" s="19" t="s">
        <v>73</v>
      </c>
      <c r="D13" s="19" t="s">
        <v>5</v>
      </c>
      <c r="E13" s="21" t="s">
        <v>6</v>
      </c>
      <c r="F13" s="30">
        <v>5</v>
      </c>
    </row>
    <row r="14" spans="1:9" x14ac:dyDescent="0.3">
      <c r="A14" s="14"/>
      <c r="B14" s="80" t="s">
        <v>8</v>
      </c>
      <c r="C14" s="15"/>
      <c r="D14" s="15"/>
      <c r="E14" s="15"/>
      <c r="F14" s="16"/>
    </row>
    <row r="15" spans="1:9" ht="28.8" x14ac:dyDescent="0.3">
      <c r="A15" s="40" t="s">
        <v>108</v>
      </c>
      <c r="B15" s="42" t="s">
        <v>74</v>
      </c>
      <c r="C15" s="42" t="s">
        <v>70</v>
      </c>
      <c r="D15" s="41" t="s">
        <v>94</v>
      </c>
      <c r="E15" s="43">
        <v>4</v>
      </c>
      <c r="F15" s="44">
        <v>150</v>
      </c>
      <c r="H15">
        <f>145*30/1000</f>
        <v>4.3499999999999996</v>
      </c>
      <c r="I15" t="s">
        <v>53</v>
      </c>
    </row>
    <row r="16" spans="1:9" ht="28.8" x14ac:dyDescent="0.3">
      <c r="A16" s="40" t="s">
        <v>109</v>
      </c>
      <c r="B16" s="42" t="s">
        <v>70</v>
      </c>
      <c r="C16" s="42" t="s">
        <v>116</v>
      </c>
      <c r="D16" s="41" t="s">
        <v>94</v>
      </c>
      <c r="E16" s="43">
        <v>4</v>
      </c>
      <c r="F16" s="44">
        <v>110</v>
      </c>
    </row>
    <row r="17" spans="1:11" ht="28.8" x14ac:dyDescent="0.3">
      <c r="A17" s="40" t="s">
        <v>110</v>
      </c>
      <c r="B17" s="42" t="s">
        <v>70</v>
      </c>
      <c r="C17" s="42" t="s">
        <v>66</v>
      </c>
      <c r="D17" s="41" t="s">
        <v>94</v>
      </c>
      <c r="E17" s="43">
        <v>4</v>
      </c>
      <c r="F17" s="44">
        <v>100</v>
      </c>
    </row>
    <row r="18" spans="1:11" ht="29.4" thickBot="1" x14ac:dyDescent="0.35">
      <c r="A18" s="45" t="s">
        <v>117</v>
      </c>
      <c r="B18" s="46" t="s">
        <v>66</v>
      </c>
      <c r="C18" s="46" t="s">
        <v>61</v>
      </c>
      <c r="D18" s="47" t="s">
        <v>94</v>
      </c>
      <c r="E18" s="48">
        <v>4</v>
      </c>
      <c r="F18" s="49">
        <v>110</v>
      </c>
    </row>
    <row r="19" spans="1:11" x14ac:dyDescent="0.3">
      <c r="A19" s="14"/>
      <c r="B19" s="80" t="s">
        <v>9</v>
      </c>
      <c r="C19" s="15"/>
      <c r="D19" s="15"/>
      <c r="E19" s="15"/>
      <c r="F19" s="16"/>
    </row>
    <row r="20" spans="1:11" ht="43.2" x14ac:dyDescent="0.3">
      <c r="A20" s="50" t="s">
        <v>111</v>
      </c>
      <c r="B20" s="42" t="s">
        <v>95</v>
      </c>
      <c r="C20" s="42" t="s">
        <v>118</v>
      </c>
      <c r="D20" s="42" t="s">
        <v>119</v>
      </c>
      <c r="E20" s="51" t="s">
        <v>120</v>
      </c>
      <c r="F20" s="52">
        <v>15</v>
      </c>
    </row>
    <row r="21" spans="1:11" ht="28.8" x14ac:dyDescent="0.3">
      <c r="A21" s="50" t="s">
        <v>112</v>
      </c>
      <c r="B21" s="42" t="s">
        <v>118</v>
      </c>
      <c r="C21" s="42" t="s">
        <v>70</v>
      </c>
      <c r="D21" s="42" t="s">
        <v>119</v>
      </c>
      <c r="E21" s="51" t="s">
        <v>120</v>
      </c>
      <c r="F21" s="52">
        <v>60</v>
      </c>
      <c r="H21">
        <f>232*66/1000</f>
        <v>15.311999999999999</v>
      </c>
      <c r="I21" t="s">
        <v>54</v>
      </c>
      <c r="K21" t="s">
        <v>55</v>
      </c>
    </row>
    <row r="22" spans="1:11" ht="28.8" x14ac:dyDescent="0.3">
      <c r="A22" s="50" t="s">
        <v>113</v>
      </c>
      <c r="B22" s="42" t="s">
        <v>70</v>
      </c>
      <c r="C22" s="42" t="s">
        <v>116</v>
      </c>
      <c r="D22" s="42" t="s">
        <v>119</v>
      </c>
      <c r="E22" s="51" t="s">
        <v>120</v>
      </c>
      <c r="F22" s="52">
        <v>85</v>
      </c>
    </row>
    <row r="23" spans="1:11" ht="28.8" x14ac:dyDescent="0.3">
      <c r="A23" s="50" t="s">
        <v>121</v>
      </c>
      <c r="B23" s="42" t="s">
        <v>70</v>
      </c>
      <c r="C23" s="42" t="s">
        <v>66</v>
      </c>
      <c r="D23" s="42" t="s">
        <v>119</v>
      </c>
      <c r="E23" s="51" t="s">
        <v>120</v>
      </c>
      <c r="F23" s="52">
        <v>75</v>
      </c>
      <c r="H23">
        <f>SUM(H4:H21)</f>
        <v>25.548000000000002</v>
      </c>
    </row>
    <row r="24" spans="1:11" ht="28.8" x14ac:dyDescent="0.3">
      <c r="A24" s="63" t="s">
        <v>122</v>
      </c>
      <c r="B24" s="64" t="s">
        <v>66</v>
      </c>
      <c r="C24" s="64" t="s">
        <v>61</v>
      </c>
      <c r="D24" s="64" t="s">
        <v>119</v>
      </c>
      <c r="E24" s="65" t="s">
        <v>120</v>
      </c>
      <c r="F24" s="66">
        <v>85</v>
      </c>
    </row>
    <row r="25" spans="1:11" x14ac:dyDescent="0.3">
      <c r="A25" s="67"/>
      <c r="B25" s="42" t="s">
        <v>125</v>
      </c>
      <c r="C25" s="42"/>
      <c r="D25" s="42" t="s">
        <v>129</v>
      </c>
      <c r="E25" s="51" t="s">
        <v>130</v>
      </c>
      <c r="F25" s="51">
        <v>3</v>
      </c>
    </row>
    <row r="26" spans="1:11" x14ac:dyDescent="0.3">
      <c r="A26" s="67"/>
      <c r="B26" s="42" t="s">
        <v>126</v>
      </c>
      <c r="C26" s="42"/>
      <c r="D26" s="42" t="s">
        <v>129</v>
      </c>
      <c r="E26" s="51" t="s">
        <v>130</v>
      </c>
      <c r="F26" s="51">
        <v>3</v>
      </c>
    </row>
    <row r="27" spans="1:11" x14ac:dyDescent="0.3">
      <c r="A27" s="67"/>
      <c r="B27" s="42" t="s">
        <v>127</v>
      </c>
      <c r="C27" s="42"/>
      <c r="D27" s="42" t="s">
        <v>129</v>
      </c>
      <c r="E27" s="51" t="s">
        <v>130</v>
      </c>
      <c r="F27" s="51">
        <v>3</v>
      </c>
    </row>
    <row r="28" spans="1:11" x14ac:dyDescent="0.3">
      <c r="A28" s="67"/>
      <c r="B28" s="42" t="s">
        <v>128</v>
      </c>
      <c r="C28" s="42"/>
      <c r="D28" s="42" t="s">
        <v>129</v>
      </c>
      <c r="E28" s="51" t="s">
        <v>130</v>
      </c>
      <c r="F28" s="51">
        <v>3</v>
      </c>
    </row>
    <row r="29" spans="1:11" ht="15" thickBot="1" x14ac:dyDescent="0.35"/>
    <row r="30" spans="1:11" ht="15" thickBot="1" x14ac:dyDescent="0.35">
      <c r="A30" s="53"/>
      <c r="B30" s="81" t="s">
        <v>75</v>
      </c>
      <c r="C30" s="54"/>
      <c r="D30" s="54"/>
      <c r="E30" s="54"/>
      <c r="F30" s="55"/>
    </row>
    <row r="31" spans="1:11" x14ac:dyDescent="0.3">
      <c r="A31" s="56" t="s">
        <v>88</v>
      </c>
      <c r="B31" s="57" t="s">
        <v>115</v>
      </c>
      <c r="C31" s="58"/>
      <c r="D31" s="58"/>
      <c r="E31" s="58"/>
      <c r="F31" s="59" t="s">
        <v>96</v>
      </c>
      <c r="G31" s="73" t="s">
        <v>102</v>
      </c>
    </row>
    <row r="32" spans="1:11" x14ac:dyDescent="0.3">
      <c r="A32" s="40" t="s">
        <v>52</v>
      </c>
      <c r="B32" s="42" t="s">
        <v>114</v>
      </c>
      <c r="C32" s="60"/>
      <c r="D32" s="60"/>
      <c r="E32" s="60"/>
      <c r="F32" s="61" t="s">
        <v>78</v>
      </c>
      <c r="G32" s="74"/>
    </row>
    <row r="33" spans="1:9" x14ac:dyDescent="0.3">
      <c r="A33" s="40" t="s">
        <v>89</v>
      </c>
      <c r="B33" s="41" t="s">
        <v>97</v>
      </c>
      <c r="C33" s="60"/>
      <c r="D33" s="60"/>
      <c r="E33" s="60"/>
      <c r="F33" s="61" t="s">
        <v>123</v>
      </c>
      <c r="G33" s="74"/>
    </row>
    <row r="34" spans="1:9" x14ac:dyDescent="0.3">
      <c r="A34" s="40" t="s">
        <v>90</v>
      </c>
      <c r="B34" s="41" t="s">
        <v>98</v>
      </c>
      <c r="C34" s="60"/>
      <c r="D34" s="60"/>
      <c r="E34" s="60"/>
      <c r="F34" s="61" t="s">
        <v>123</v>
      </c>
      <c r="G34" s="74"/>
    </row>
    <row r="35" spans="1:9" x14ac:dyDescent="0.3">
      <c r="A35" s="40" t="s">
        <v>91</v>
      </c>
      <c r="B35" s="41" t="s">
        <v>99</v>
      </c>
      <c r="C35" s="60"/>
      <c r="D35" s="60"/>
      <c r="E35" s="60"/>
      <c r="F35" s="61" t="s">
        <v>124</v>
      </c>
      <c r="G35" s="74"/>
    </row>
    <row r="36" spans="1:9" ht="15" thickBot="1" x14ac:dyDescent="0.35">
      <c r="A36" s="68" t="s">
        <v>92</v>
      </c>
      <c r="B36" s="69" t="s">
        <v>100</v>
      </c>
      <c r="C36" s="70"/>
      <c r="D36" s="70"/>
      <c r="E36" s="70"/>
      <c r="F36" s="71" t="s">
        <v>124</v>
      </c>
      <c r="G36" s="76"/>
    </row>
    <row r="37" spans="1:9" ht="28.8" x14ac:dyDescent="0.3">
      <c r="A37" s="56" t="s">
        <v>93</v>
      </c>
      <c r="B37" s="57" t="s">
        <v>131</v>
      </c>
      <c r="C37" s="58"/>
      <c r="D37" s="58"/>
      <c r="E37" s="58"/>
      <c r="F37" s="72" t="s">
        <v>79</v>
      </c>
      <c r="G37" s="73" t="s">
        <v>101</v>
      </c>
    </row>
    <row r="38" spans="1:9" ht="28.8" x14ac:dyDescent="0.3">
      <c r="A38" s="40" t="s">
        <v>103</v>
      </c>
      <c r="B38" s="42" t="s">
        <v>132</v>
      </c>
      <c r="C38" s="60"/>
      <c r="D38" s="60"/>
      <c r="E38" s="60"/>
      <c r="F38" s="43" t="s">
        <v>80</v>
      </c>
      <c r="G38" s="74"/>
    </row>
    <row r="39" spans="1:9" x14ac:dyDescent="0.3">
      <c r="A39" s="40" t="s">
        <v>104</v>
      </c>
      <c r="B39" s="42" t="s">
        <v>115</v>
      </c>
      <c r="C39" s="60"/>
      <c r="D39" s="60"/>
      <c r="E39" s="60"/>
      <c r="F39" s="43" t="s">
        <v>82</v>
      </c>
      <c r="G39" s="74"/>
    </row>
    <row r="40" spans="1:9" x14ac:dyDescent="0.3">
      <c r="A40" s="40" t="s">
        <v>105</v>
      </c>
      <c r="B40" s="42" t="s">
        <v>114</v>
      </c>
      <c r="C40" s="60"/>
      <c r="D40" s="60"/>
      <c r="E40" s="60"/>
      <c r="F40" s="43" t="s">
        <v>136</v>
      </c>
      <c r="G40" s="74"/>
    </row>
    <row r="41" spans="1:9" x14ac:dyDescent="0.3">
      <c r="A41" s="40" t="s">
        <v>106</v>
      </c>
      <c r="B41" s="41" t="s">
        <v>133</v>
      </c>
      <c r="C41" s="60"/>
      <c r="D41" s="60"/>
      <c r="E41" s="60"/>
      <c r="F41" s="43" t="s">
        <v>137</v>
      </c>
      <c r="G41" s="74"/>
    </row>
    <row r="42" spans="1:9" x14ac:dyDescent="0.3">
      <c r="A42" s="40" t="s">
        <v>107</v>
      </c>
      <c r="B42" s="41" t="s">
        <v>134</v>
      </c>
      <c r="C42" s="60"/>
      <c r="D42" s="60"/>
      <c r="E42" s="60"/>
      <c r="F42" s="43" t="s">
        <v>79</v>
      </c>
      <c r="G42" s="74"/>
    </row>
    <row r="43" spans="1:9" ht="15" thickBot="1" x14ac:dyDescent="0.35">
      <c r="A43" s="45" t="s">
        <v>135</v>
      </c>
      <c r="B43" s="47" t="s">
        <v>98</v>
      </c>
      <c r="C43" s="62"/>
      <c r="D43" s="62"/>
      <c r="E43" s="62"/>
      <c r="F43" s="48" t="s">
        <v>79</v>
      </c>
      <c r="G43" s="75"/>
    </row>
    <row r="46" spans="1:9" ht="15" thickBot="1" x14ac:dyDescent="0.35"/>
    <row r="47" spans="1:9" x14ac:dyDescent="0.3">
      <c r="A47" s="14"/>
      <c r="B47" s="80" t="s">
        <v>58</v>
      </c>
      <c r="C47" s="15"/>
      <c r="D47" s="15"/>
      <c r="E47" s="15"/>
      <c r="F47" s="15"/>
      <c r="G47" s="33"/>
    </row>
    <row r="48" spans="1:9" x14ac:dyDescent="0.3">
      <c r="A48" s="17" t="s">
        <v>33</v>
      </c>
      <c r="B48" s="5" t="s">
        <v>17</v>
      </c>
      <c r="C48" s="3" t="s">
        <v>18</v>
      </c>
      <c r="D48" s="3" t="s">
        <v>19</v>
      </c>
      <c r="E48" s="3"/>
      <c r="F48" s="3">
        <v>3</v>
      </c>
      <c r="G48" s="34" t="s">
        <v>32</v>
      </c>
      <c r="I48">
        <v>9</v>
      </c>
    </row>
    <row r="49" spans="1:9" x14ac:dyDescent="0.3">
      <c r="A49" s="17" t="s">
        <v>34</v>
      </c>
      <c r="B49" s="5" t="s">
        <v>43</v>
      </c>
      <c r="C49" s="3" t="s">
        <v>20</v>
      </c>
      <c r="D49" s="3" t="s">
        <v>19</v>
      </c>
      <c r="E49" s="3"/>
      <c r="F49" s="3">
        <v>3</v>
      </c>
      <c r="G49" s="34" t="s">
        <v>32</v>
      </c>
      <c r="I49">
        <v>26</v>
      </c>
    </row>
    <row r="50" spans="1:9" x14ac:dyDescent="0.3">
      <c r="A50" s="17" t="s">
        <v>35</v>
      </c>
      <c r="B50" s="5" t="s">
        <v>44</v>
      </c>
      <c r="C50" s="3" t="s">
        <v>21</v>
      </c>
      <c r="D50" s="3" t="s">
        <v>12</v>
      </c>
      <c r="E50" s="3"/>
      <c r="F50" s="3">
        <v>3</v>
      </c>
      <c r="G50" s="34" t="s">
        <v>32</v>
      </c>
      <c r="I50">
        <v>0.7</v>
      </c>
    </row>
    <row r="51" spans="1:9" ht="28.8" x14ac:dyDescent="0.3">
      <c r="A51" s="17" t="s">
        <v>36</v>
      </c>
      <c r="B51" s="5" t="s">
        <v>45</v>
      </c>
      <c r="C51" s="3"/>
      <c r="D51" s="3" t="s">
        <v>22</v>
      </c>
      <c r="E51" s="3"/>
      <c r="F51" s="3">
        <v>3</v>
      </c>
      <c r="G51" s="34" t="s">
        <v>32</v>
      </c>
    </row>
    <row r="52" spans="1:9" x14ac:dyDescent="0.3">
      <c r="A52" s="17" t="s">
        <v>37</v>
      </c>
      <c r="B52" s="5" t="s">
        <v>46</v>
      </c>
      <c r="C52" s="3" t="s">
        <v>23</v>
      </c>
      <c r="D52" s="3" t="s">
        <v>11</v>
      </c>
      <c r="E52" s="3"/>
      <c r="F52" s="3">
        <v>8</v>
      </c>
      <c r="G52" s="34" t="s">
        <v>32</v>
      </c>
      <c r="I52">
        <f>3*0.03</f>
        <v>0.09</v>
      </c>
    </row>
    <row r="53" spans="1:9" ht="28.8" x14ac:dyDescent="0.3">
      <c r="A53" s="17" t="s">
        <v>38</v>
      </c>
      <c r="B53" s="5" t="s">
        <v>47</v>
      </c>
      <c r="C53" s="3" t="s">
        <v>14</v>
      </c>
      <c r="D53" s="3" t="s">
        <v>13</v>
      </c>
      <c r="E53" s="3"/>
      <c r="F53" s="3">
        <v>8</v>
      </c>
      <c r="G53" s="34" t="s">
        <v>32</v>
      </c>
      <c r="I53">
        <f>2*0.07</f>
        <v>0.14000000000000001</v>
      </c>
    </row>
    <row r="54" spans="1:9" x14ac:dyDescent="0.3">
      <c r="A54" s="17" t="s">
        <v>39</v>
      </c>
      <c r="B54" s="5" t="s">
        <v>48</v>
      </c>
      <c r="C54" s="3" t="s">
        <v>24</v>
      </c>
      <c r="D54" s="3" t="s">
        <v>10</v>
      </c>
      <c r="E54" s="3"/>
      <c r="F54" s="3">
        <v>10</v>
      </c>
      <c r="G54" s="34" t="s">
        <v>32</v>
      </c>
      <c r="I54">
        <f>10*0.004</f>
        <v>0.04</v>
      </c>
    </row>
    <row r="55" spans="1:9" ht="28.8" x14ac:dyDescent="0.3">
      <c r="A55" s="17" t="s">
        <v>40</v>
      </c>
      <c r="B55" s="5" t="s">
        <v>49</v>
      </c>
      <c r="C55" s="3" t="s">
        <v>25</v>
      </c>
      <c r="D55" s="3" t="s">
        <v>11</v>
      </c>
      <c r="E55" s="3"/>
      <c r="F55" s="3">
        <v>10</v>
      </c>
      <c r="G55" s="34" t="s">
        <v>32</v>
      </c>
      <c r="I55">
        <f>4*0.1</f>
        <v>0.4</v>
      </c>
    </row>
    <row r="56" spans="1:9" ht="28.8" x14ac:dyDescent="0.3">
      <c r="A56" s="17" t="s">
        <v>41</v>
      </c>
      <c r="B56" s="5" t="s">
        <v>50</v>
      </c>
      <c r="C56" s="3" t="s">
        <v>15</v>
      </c>
      <c r="D56" s="3" t="s">
        <v>19</v>
      </c>
      <c r="E56" s="3"/>
      <c r="F56" s="3">
        <v>3</v>
      </c>
      <c r="G56" s="34" t="s">
        <v>32</v>
      </c>
      <c r="I56">
        <f>3*1</f>
        <v>3</v>
      </c>
    </row>
    <row r="57" spans="1:9" ht="29.4" thickBot="1" x14ac:dyDescent="0.35">
      <c r="A57" s="18" t="s">
        <v>42</v>
      </c>
      <c r="B57" s="19" t="s">
        <v>51</v>
      </c>
      <c r="C57" s="35" t="s">
        <v>16</v>
      </c>
      <c r="D57" s="35" t="s">
        <v>19</v>
      </c>
      <c r="E57" s="35"/>
      <c r="F57" s="35">
        <v>3</v>
      </c>
      <c r="G57" s="36" t="s">
        <v>32</v>
      </c>
      <c r="I57">
        <f>3*1</f>
        <v>3</v>
      </c>
    </row>
    <row r="58" spans="1:9" ht="15" thickBot="1" x14ac:dyDescent="0.35">
      <c r="A58" s="9"/>
      <c r="B58" s="10"/>
      <c r="C58" s="11"/>
      <c r="D58" s="11"/>
      <c r="E58" s="11"/>
      <c r="F58" s="11"/>
      <c r="G58" s="11"/>
    </row>
    <row r="59" spans="1:9" x14ac:dyDescent="0.3">
      <c r="A59" s="31" t="s">
        <v>52</v>
      </c>
      <c r="B59" s="79" t="s">
        <v>26</v>
      </c>
      <c r="C59" s="32"/>
      <c r="D59" s="32"/>
      <c r="E59" s="32"/>
      <c r="F59" s="37"/>
      <c r="G59" s="38"/>
    </row>
    <row r="60" spans="1:9" x14ac:dyDescent="0.3">
      <c r="A60" s="17" t="s">
        <v>84</v>
      </c>
      <c r="B60" s="5" t="s">
        <v>27</v>
      </c>
      <c r="C60" s="3" t="s">
        <v>28</v>
      </c>
      <c r="D60" s="3" t="s">
        <v>29</v>
      </c>
      <c r="E60" s="3"/>
      <c r="F60" s="4">
        <v>10</v>
      </c>
      <c r="G60" s="29" t="s">
        <v>32</v>
      </c>
      <c r="I60">
        <f>4*25.6</f>
        <v>102.4</v>
      </c>
    </row>
    <row r="61" spans="1:9" x14ac:dyDescent="0.3">
      <c r="A61" s="17" t="s">
        <v>85</v>
      </c>
      <c r="B61" s="5" t="s">
        <v>30</v>
      </c>
      <c r="C61" s="3" t="s">
        <v>31</v>
      </c>
      <c r="D61" s="3" t="s">
        <v>29</v>
      </c>
      <c r="E61" s="3"/>
      <c r="F61" s="4">
        <v>10</v>
      </c>
      <c r="G61" s="29" t="s">
        <v>32</v>
      </c>
      <c r="I61">
        <f>4*2.8</f>
        <v>11.2</v>
      </c>
    </row>
    <row r="62" spans="1:9" x14ac:dyDescent="0.3">
      <c r="A62" s="17" t="s">
        <v>86</v>
      </c>
      <c r="B62" s="6" t="s">
        <v>57</v>
      </c>
      <c r="C62" s="7" t="s">
        <v>56</v>
      </c>
      <c r="D62" s="8" t="s">
        <v>29</v>
      </c>
      <c r="E62" s="8"/>
      <c r="F62" s="4">
        <v>10</v>
      </c>
      <c r="G62" s="29" t="s">
        <v>32</v>
      </c>
      <c r="I62">
        <f>SUM(I60:I61)</f>
        <v>113.60000000000001</v>
      </c>
    </row>
    <row r="63" spans="1:9" ht="15" thickBot="1" x14ac:dyDescent="0.35">
      <c r="A63" s="17" t="s">
        <v>87</v>
      </c>
      <c r="B63" s="19" t="s">
        <v>59</v>
      </c>
      <c r="C63" s="35"/>
      <c r="D63" s="35"/>
      <c r="E63" s="35"/>
      <c r="F63" s="39">
        <v>10</v>
      </c>
      <c r="G63" s="30" t="s">
        <v>32</v>
      </c>
    </row>
    <row r="64" spans="1:9" ht="15" thickBot="1" x14ac:dyDescent="0.35"/>
    <row r="65" spans="1:6" x14ac:dyDescent="0.3">
      <c r="A65" s="14"/>
      <c r="B65" s="80" t="s">
        <v>81</v>
      </c>
      <c r="C65" s="15"/>
      <c r="D65" s="15"/>
      <c r="E65" s="15"/>
      <c r="F65" s="33"/>
    </row>
    <row r="66" spans="1:6" ht="28.8" x14ac:dyDescent="0.3">
      <c r="A66" s="17"/>
      <c r="B66" s="6" t="s">
        <v>76</v>
      </c>
      <c r="C66" s="3"/>
      <c r="D66" s="3"/>
      <c r="E66" s="3"/>
      <c r="F66" s="34" t="s">
        <v>82</v>
      </c>
    </row>
    <row r="67" spans="1:6" ht="29.4" thickBot="1" x14ac:dyDescent="0.35">
      <c r="A67" s="18"/>
      <c r="B67" s="20" t="s">
        <v>77</v>
      </c>
      <c r="C67" s="35"/>
      <c r="D67" s="35"/>
      <c r="E67" s="35"/>
      <c r="F67" s="36" t="s">
        <v>83</v>
      </c>
    </row>
  </sheetData>
  <mergeCells count="4">
    <mergeCell ref="D2:F2"/>
    <mergeCell ref="G37:G43"/>
    <mergeCell ref="G31:G36"/>
    <mergeCell ref="A1:F1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2020-08-12T03:15:02Z</cp:lastPrinted>
  <dcterms:created xsi:type="dcterms:W3CDTF">2020-08-12T00:15:27Z</dcterms:created>
  <dcterms:modified xsi:type="dcterms:W3CDTF">2021-03-16T15:32:03Z</dcterms:modified>
</cp:coreProperties>
</file>